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5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</sheets>
  <definedNames>
    <definedName name="_xlnm.Print_Area" localSheetId="2">'бер'!$A$1:$AG$99</definedName>
    <definedName name="_xlnm.Print_Area" localSheetId="3">'квіт'!$A$1:$AG$99</definedName>
    <definedName name="_xlnm.Print_Area" localSheetId="1">'лют'!$A$1:$AG$99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<sst xmlns="http://schemas.openxmlformats.org/spreadsheetml/2006/main" count="624" uniqueCount="65">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</sst>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H14" sqref="AH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M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V16" sqref="V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66719.70000000001</v>
      </c>
      <c r="C7" s="72">
        <v>20449.9</v>
      </c>
      <c r="D7" s="45"/>
      <c r="E7" s="46">
        <v>33309.9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96404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177115.40000000002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168889</v>
      </c>
      <c r="AG9" s="50">
        <f>AG10+AG15+AG24+AG33+AG47+AG52+AG54+AG61+AG62+AG71+AG72+AG76+AG88+AG81+AG83+AG82+AG69+AG89+AG91+AG90+AG70+AG40+AG92</f>
        <v>91053.40000000007</v>
      </c>
      <c r="AH9" s="49"/>
      <c r="AI9" s="49"/>
    </row>
    <row r="10" spans="1:33" ht="15.75">
      <c r="A10" s="4" t="s">
        <v>4</v>
      </c>
      <c r="B10" s="22">
        <v>13380.5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27713.7</v>
      </c>
    </row>
    <row r="11" spans="1:33" ht="15.7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.75">
      <c r="A12" s="3" t="s">
        <v>2</v>
      </c>
      <c r="B12" s="36">
        <v>67.7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690.8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2047.9000000000008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81689.29999999997</v>
      </c>
      <c r="AG15" s="27">
        <f aca="true" t="shared" si="3" ref="AG15:AG31">B15+C15-AF15</f>
        <v>30635.700000000026</v>
      </c>
    </row>
    <row r="16" spans="1:34" s="70" customFormat="1" ht="15" customHeight="1">
      <c r="A16" s="65" t="s">
        <v>38</v>
      </c>
      <c r="B16" s="66">
        <v>46943.3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</v>
      </c>
      <c r="AH16" s="75"/>
    </row>
    <row r="17" spans="1:34" ht="15.75">
      <c r="A17" s="3" t="s">
        <v>5</v>
      </c>
      <c r="B17" s="22">
        <v>85159.9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19445.899999999994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>
        <v>125.1</v>
      </c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1735.8</v>
      </c>
      <c r="AG20" s="27">
        <f t="shared" si="3"/>
        <v>5817.9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/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1085.5</v>
      </c>
      <c r="AG21" s="27">
        <f t="shared" si="3"/>
        <v>682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1512.2000000000057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1118.7000000000014</v>
      </c>
      <c r="AG23" s="27">
        <f t="shared" si="3"/>
        <v>4243.200000000006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34199.1</v>
      </c>
      <c r="AG24" s="27">
        <f t="shared" si="3"/>
        <v>14774.200000000004</v>
      </c>
    </row>
    <row r="25" spans="1:34" s="70" customFormat="1" ht="15" customHeight="1">
      <c r="A25" s="65" t="s">
        <v>39</v>
      </c>
      <c r="B25" s="66">
        <v>19856.3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3558.2999999999993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34199.1</v>
      </c>
      <c r="AG32" s="27">
        <f>AG24</f>
        <v>14774.200000000004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.7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1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54.400000000000055</v>
      </c>
      <c r="AG46" s="27">
        <f>AG40-AG41-AG42-AG43-AG44-AG45</f>
        <v>9.799999999999855</v>
      </c>
    </row>
    <row r="47" spans="1:33" ht="17.25" customHeight="1">
      <c r="A47" s="4" t="s">
        <v>43</v>
      </c>
      <c r="B47" s="36">
        <f>1356.6+7.5+1</f>
        <v>1365.1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1722.9</v>
      </c>
      <c r="AG47" s="27">
        <f>B47+C47-AF47</f>
        <v>1961.2999999999997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20.3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31.3</v>
      </c>
      <c r="AG48" s="27">
        <f>B48+C48-AF48</f>
        <v>45.89999999999999</v>
      </c>
    </row>
    <row r="49" spans="1:33" ht="15.75">
      <c r="A49" s="3" t="s">
        <v>16</v>
      </c>
      <c r="B49" s="22">
        <f>1141.2-10.6+1</f>
        <v>1131.6000000000001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1584.3999999999999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196.19999999999982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11</v>
      </c>
      <c r="V51" s="22">
        <f t="shared" si="11"/>
        <v>8.5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163.3</v>
      </c>
      <c r="AG51" s="27">
        <f>AG47-AG49-AG48</f>
        <v>330.9999999999999</v>
      </c>
    </row>
    <row r="52" spans="1:33" ht="15" customHeight="1">
      <c r="A52" s="4" t="s">
        <v>0</v>
      </c>
      <c r="B52" s="22">
        <f>4755.2-1700.7+200</f>
        <v>3254.5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2200.1000000000013</v>
      </c>
    </row>
    <row r="53" spans="1:33" ht="15" customHeight="1">
      <c r="A53" s="3" t="s">
        <v>2</v>
      </c>
      <c r="B53" s="22">
        <f>677.2+2.4-200</f>
        <v>479.6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125.39999999999998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.7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147.3+153.3</f>
        <v>300.6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256.8</v>
      </c>
    </row>
    <row r="62" spans="1:33" ht="15" customHeight="1">
      <c r="A62" s="4" t="s">
        <v>11</v>
      </c>
      <c r="B62" s="22">
        <f>2619.8-143.1+27.7+70</f>
        <v>2574.4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1126.8000000000002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.75">
      <c r="A66" s="3" t="s">
        <v>2</v>
      </c>
      <c r="B66" s="22">
        <f>13.4+2.7</f>
        <v>16.1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73.89999999999999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.75">
      <c r="A68" s="3" t="s">
        <v>23</v>
      </c>
      <c r="B68" s="22">
        <f aca="true" t="shared" si="16" ref="B68:AD68">B62-B63-B66-B67-B65-B64</f>
        <v>608.5000000000002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370</v>
      </c>
    </row>
    <row r="69" spans="1:33" ht="31.5">
      <c r="A69" s="4" t="s">
        <v>46</v>
      </c>
      <c r="B69" s="22">
        <f>3193.7-450</f>
        <v>2743.7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</f>
        <v>1212.4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3931.9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956.4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.7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.75">
      <c r="A81" s="12" t="s">
        <v>50</v>
      </c>
      <c r="B81" s="22">
        <v>61.2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9656.4-1091.4-108.4-6057.3-180+130</f>
        <v>2349.3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1091.2999999999993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1638.1</v>
      </c>
      <c r="AG90" s="22">
        <f t="shared" si="17"/>
        <v>819</v>
      </c>
      <c r="AH90" s="11"/>
    </row>
    <row r="91" spans="1:34" ht="15.7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.7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177115.40000000002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168889</v>
      </c>
      <c r="AG94" s="58">
        <f>AG10+AG15+AG24+AG33+AG47+AG52+AG54+AG61+AG62+AG69+AG71+AG72+AG76+AG81+AG82+AG83+AG88+AG89+AG90+AG91+AG70+AG40+AG92</f>
        <v>91053.40000000007</v>
      </c>
    </row>
    <row r="95" spans="1:33" ht="15.75">
      <c r="A95" s="3" t="s">
        <v>5</v>
      </c>
      <c r="B95" s="22">
        <f aca="true" t="shared" si="19" ref="B95:AD95">B11+B17+B26+B34+B55+B63+B73+B41+B77+B48</f>
        <v>110820.5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33256.200000000004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103500.9</v>
      </c>
      <c r="AG95" s="27">
        <f>B95+C95-AF95</f>
        <v>46348.5</v>
      </c>
    </row>
    <row r="96" spans="1:33" ht="15.75">
      <c r="A96" s="3" t="s">
        <v>2</v>
      </c>
      <c r="B96" s="22">
        <f aca="true" t="shared" si="20" ref="B96:AD96">B12+B20+B29+B36+B57+B66+B44+B80+B74+B53</f>
        <v>5073.200000000001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129.29999999999998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2635.7999999999997</v>
      </c>
      <c r="AG96" s="27">
        <f>B96+C96-AF96</f>
        <v>7683.600000000002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.75">
      <c r="A99" s="3" t="s">
        <v>16</v>
      </c>
      <c r="B99" s="22">
        <f aca="true" t="shared" si="23" ref="B99:X99">B21+B30+B49+B37+B58+B13+B75+B67</f>
        <v>3505.1000000000004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136.1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2685.4</v>
      </c>
      <c r="AG99" s="27">
        <f>B99+C99-AF99</f>
        <v>3684.8000000000006</v>
      </c>
    </row>
    <row r="100" spans="1:33" ht="12.75">
      <c r="A100" s="1" t="s">
        <v>35</v>
      </c>
      <c r="B100" s="2">
        <f aca="true" t="shared" si="25" ref="B100:AD100">B94-B95-B96-B97-B98-B99</f>
        <v>55961.200000000026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3619.3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2975.8999999999955</v>
      </c>
      <c r="V100" s="2">
        <f t="shared" si="25"/>
        <v>270.7999999999991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57592.8</v>
      </c>
      <c r="AG100" s="2">
        <f>AG94-AG95-AG96-AG97-AG98-AG99</f>
        <v>32445.400000000063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2017-06-29T11:14:46Z</cp:lastPrinted>
  <dcterms:created xsi:type="dcterms:W3CDTF">2002-11-05T08:53:00Z</dcterms:created>
  <dcterms:modified xsi:type="dcterms:W3CDTF">2017-06-30T05:01:56Z</dcterms:modified>
  <cp:category/>
  <cp:version/>
  <cp:contentType/>
  <cp:contentStatus/>
</cp:coreProperties>
</file>